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8505"/>
  </bookViews>
  <sheets>
    <sheet name="Ranking" sheetId="9" r:id="rId1"/>
    <sheet name="Pooli 1" sheetId="6" r:id="rId2"/>
    <sheet name="Pooli 2" sheetId="4" r:id="rId3"/>
    <sheet name="Neluri" sheetId="7" r:id="rId4"/>
    <sheet name="Aikataulusuunnittelu" sheetId="1" r:id="rId5"/>
    <sheet name="Pelaajat" sheetId="5" r:id="rId6"/>
    <sheet name="Poolilomake - 3 Pelaajaa" sheetId="2" r:id="rId7"/>
    <sheet name="Sheet3" sheetId="3" r:id="rId8"/>
  </sheets>
  <calcPr calcId="125725"/>
</workbook>
</file>

<file path=xl/calcChain.xml><?xml version="1.0" encoding="utf-8"?>
<calcChain xmlns="http://schemas.openxmlformats.org/spreadsheetml/2006/main">
  <c r="C11" i="6"/>
  <c r="A11"/>
  <c r="C12"/>
  <c r="A12"/>
  <c r="F5" s="1"/>
  <c r="C13" i="7"/>
  <c r="A13"/>
  <c r="C12"/>
  <c r="A12"/>
  <c r="C11"/>
  <c r="A11"/>
  <c r="C10"/>
  <c r="A10"/>
  <c r="C9"/>
  <c r="A9"/>
  <c r="D5" s="1"/>
  <c r="C8"/>
  <c r="A8"/>
  <c r="C13" i="6"/>
  <c r="A13"/>
  <c r="C10"/>
  <c r="A10"/>
  <c r="C9"/>
  <c r="A9"/>
  <c r="C8"/>
  <c r="A8"/>
  <c r="F4" l="1"/>
  <c r="F2"/>
  <c r="F3"/>
  <c r="D5"/>
  <c r="F4" i="7"/>
  <c r="F3"/>
  <c r="F5"/>
  <c r="F2"/>
  <c r="E2"/>
  <c r="G2" s="1"/>
  <c r="E4"/>
  <c r="D2"/>
  <c r="D4"/>
  <c r="E3"/>
  <c r="E5"/>
  <c r="G5" s="1"/>
  <c r="D3"/>
  <c r="E2" i="6"/>
  <c r="E4"/>
  <c r="E5"/>
  <c r="G5" s="1"/>
  <c r="D3"/>
  <c r="D4"/>
  <c r="E3"/>
  <c r="D2"/>
  <c r="G4" i="7" l="1"/>
  <c r="G4" i="6"/>
  <c r="G2"/>
  <c r="G3"/>
  <c r="G3" i="7"/>
  <c r="C13" i="4" l="1"/>
  <c r="A13"/>
  <c r="C12"/>
  <c r="A12"/>
  <c r="A11"/>
  <c r="C11"/>
  <c r="C9"/>
  <c r="A9"/>
  <c r="A10"/>
  <c r="C10"/>
  <c r="C8"/>
  <c r="A8"/>
  <c r="D3" s="1"/>
  <c r="C9" i="2"/>
  <c r="A9"/>
  <c r="C8"/>
  <c r="A8"/>
  <c r="C7"/>
  <c r="A7"/>
  <c r="C5" i="1"/>
  <c r="C6" s="1"/>
  <c r="C4"/>
  <c r="C1"/>
  <c r="D2" i="4" l="1"/>
  <c r="F5"/>
  <c r="E5"/>
  <c r="F2"/>
  <c r="F4"/>
  <c r="D4"/>
  <c r="F3"/>
  <c r="E3"/>
  <c r="D5"/>
  <c r="E2"/>
  <c r="G2" s="1"/>
  <c r="E4"/>
  <c r="E4" i="2"/>
  <c r="E2"/>
  <c r="D3"/>
  <c r="F4"/>
  <c r="F3"/>
  <c r="D2"/>
  <c r="F2"/>
  <c r="E3"/>
  <c r="D4"/>
  <c r="G5" i="4" l="1"/>
  <c r="G3"/>
  <c r="G4"/>
  <c r="G4" i="2"/>
  <c r="G2"/>
  <c r="G3"/>
  <c r="C9" i="1"/>
  <c r="E6"/>
  <c r="C12" l="1"/>
  <c r="E12" s="1"/>
  <c r="E9"/>
</calcChain>
</file>

<file path=xl/sharedStrings.xml><?xml version="1.0" encoding="utf-8"?>
<sst xmlns="http://schemas.openxmlformats.org/spreadsheetml/2006/main" count="174" uniqueCount="54">
  <si>
    <t>Pelin pituus</t>
  </si>
  <si>
    <t>min</t>
  </si>
  <si>
    <t>h</t>
  </si>
  <si>
    <t>Poolin koko</t>
  </si>
  <si>
    <t>Otteluita per pelaaja</t>
  </si>
  <si>
    <t>Pooleja</t>
  </si>
  <si>
    <t>Kokonaiskesto</t>
  </si>
  <si>
    <t>Kesto / pooli</t>
  </si>
  <si>
    <t>Kenttiä</t>
  </si>
  <si>
    <t>Kokonaiskesto / kentät</t>
  </si>
  <si>
    <t>Saku</t>
  </si>
  <si>
    <t>Tommi</t>
  </si>
  <si>
    <t>Vesa</t>
  </si>
  <si>
    <t>Timi</t>
  </si>
  <si>
    <t>Hannu</t>
  </si>
  <si>
    <t>Otteluita per pooli</t>
  </si>
  <si>
    <t>4 =&gt; 6</t>
  </si>
  <si>
    <t>3 =&gt; 2</t>
  </si>
  <si>
    <t>5 =&gt; 10</t>
  </si>
  <si>
    <t>Huom! Kombinaatioita, ei permutaatiota (järjestyksellä ei väliä)</t>
  </si>
  <si>
    <t>vs.</t>
  </si>
  <si>
    <t>Saku Airosmaa</t>
  </si>
  <si>
    <t>Tommi Salonpää</t>
  </si>
  <si>
    <t>Vesa Lumme</t>
  </si>
  <si>
    <t>Pelaaja</t>
  </si>
  <si>
    <t>1. erä</t>
  </si>
  <si>
    <t>2. erä</t>
  </si>
  <si>
    <t>3. erä</t>
  </si>
  <si>
    <t>Voitetut</t>
  </si>
  <si>
    <t>Hävityt</t>
  </si>
  <si>
    <t>Ero</t>
  </si>
  <si>
    <t>Timi Kantola</t>
  </si>
  <si>
    <t>(Huom. Kaikilla 2 peliä putkeen jossain välissä)</t>
  </si>
  <si>
    <t>(Huom. Yhdellä ei kahta peliä putkeen)</t>
  </si>
  <si>
    <t>Pooli 1</t>
  </si>
  <si>
    <t>Pooli 2</t>
  </si>
  <si>
    <t>Juha</t>
  </si>
  <si>
    <t>Kaksinpeli</t>
  </si>
  <si>
    <t>Nelinpeli</t>
  </si>
  <si>
    <t>Hannu &amp; Jani R</t>
  </si>
  <si>
    <t>Sami E</t>
  </si>
  <si>
    <t>JaniR</t>
  </si>
  <si>
    <t>Sami Ervasti</t>
  </si>
  <si>
    <t>Timi &amp; Tommi</t>
  </si>
  <si>
    <t>Saku &amp; Vesa</t>
  </si>
  <si>
    <t>Juha &amp; Sami</t>
  </si>
  <si>
    <t>Erävoitot</t>
  </si>
  <si>
    <t>Jani Rajaniemi</t>
  </si>
  <si>
    <t>Hannu Ronkainen</t>
  </si>
  <si>
    <t>Juha Martinmäki</t>
  </si>
  <si>
    <t>Timi Kantola / Tommi Salonpää</t>
  </si>
  <si>
    <t>Saku Airosmaa / Vesa Lumme</t>
  </si>
  <si>
    <t>Hannu Ronkainen / Jani Rajaniemi</t>
  </si>
  <si>
    <t>Juha Martinmäki / Sami Ervasti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</si>
</sst>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9" fontId="0" fillId="0" borderId="0" xfId="0" applyNumberFormat="1"/>
    <xf numFmtId="2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/>
  </sheetViews>
  <sheetFormatPr defaultRowHeight="15"/>
  <cols>
    <col min="1" max="1" width="3" customWidth="1"/>
    <col min="2" max="2" width="40.28515625" customWidth="1"/>
  </cols>
  <sheetData>
    <row r="1" spans="1:2">
      <c r="A1" s="3" t="s">
        <v>37</v>
      </c>
    </row>
    <row r="2" spans="1:2">
      <c r="A2">
        <v>1</v>
      </c>
      <c r="B2" t="s">
        <v>23</v>
      </c>
    </row>
    <row r="3" spans="1:2">
      <c r="A3">
        <v>2</v>
      </c>
      <c r="B3" t="s">
        <v>31</v>
      </c>
    </row>
    <row r="4" spans="1:2">
      <c r="A4">
        <v>3</v>
      </c>
      <c r="B4" t="s">
        <v>22</v>
      </c>
    </row>
    <row r="5" spans="1:2">
      <c r="A5">
        <v>4</v>
      </c>
      <c r="B5" t="s">
        <v>21</v>
      </c>
    </row>
    <row r="6" spans="1:2">
      <c r="A6">
        <v>5</v>
      </c>
      <c r="B6" t="s">
        <v>47</v>
      </c>
    </row>
    <row r="7" spans="1:2">
      <c r="A7">
        <v>6</v>
      </c>
      <c r="B7" t="s">
        <v>48</v>
      </c>
    </row>
    <row r="8" spans="1:2">
      <c r="A8">
        <v>7</v>
      </c>
      <c r="B8" t="s">
        <v>49</v>
      </c>
    </row>
    <row r="9" spans="1:2">
      <c r="A9">
        <v>8</v>
      </c>
      <c r="B9" t="s">
        <v>42</v>
      </c>
    </row>
    <row r="13" spans="1:2">
      <c r="A13" s="3" t="s">
        <v>38</v>
      </c>
    </row>
    <row r="14" spans="1:2">
      <c r="A14">
        <v>1</v>
      </c>
      <c r="B14" t="s">
        <v>50</v>
      </c>
    </row>
    <row r="15" spans="1:2">
      <c r="A15">
        <v>2</v>
      </c>
      <c r="B15" t="s">
        <v>51</v>
      </c>
    </row>
    <row r="16" spans="1:2">
      <c r="A16">
        <v>3</v>
      </c>
      <c r="B16" t="s">
        <v>52</v>
      </c>
    </row>
    <row r="17" spans="1:2">
      <c r="A17">
        <v>4</v>
      </c>
      <c r="B17" t="s">
        <v>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/>
  </sheetViews>
  <sheetFormatPr defaultRowHeight="15"/>
  <cols>
    <col min="1" max="1" width="21.28515625" customWidth="1"/>
    <col min="3" max="3" width="19.7109375" customWidth="1"/>
  </cols>
  <sheetData>
    <row r="1" spans="1:12">
      <c r="A1" s="3" t="s">
        <v>24</v>
      </c>
      <c r="D1" s="3" t="s">
        <v>46</v>
      </c>
      <c r="E1" s="3" t="s">
        <v>28</v>
      </c>
      <c r="F1" s="3" t="s">
        <v>29</v>
      </c>
      <c r="G1" s="3" t="s">
        <v>30</v>
      </c>
    </row>
    <row r="2" spans="1:12">
      <c r="A2" t="s">
        <v>21</v>
      </c>
      <c r="D2">
        <f>SUMIF($A$8:$A$13,$A2,$K$8:$K$13)+SUMIF($C$8:$C$13,$A2,$L$8:$L$13)</f>
        <v>1</v>
      </c>
      <c r="E2">
        <f>SUMIF($A$8:$A$13,$A2,$D$8:$D$13)+SUMIF($A$8:$A$13,$A2,$F$8:$F$13)+SUMIF($A$8:$A$13,$A2,$H$8:$H$13)+SUMIF($C$8:$C$13,$A2,$E$8:$E$13)+SUMIF($C$8:$C$13,$A2,$G$8:$G$13)+SUMIF($C$8:$C$13,$A2,$I$8:$I$13)</f>
        <v>113</v>
      </c>
      <c r="F2">
        <f>SUMIF($A$8:$A$13,$A2,$E$8:$E$13)+SUMIF($A$8:$A$13,$A2,$G$8:$G$13)+SUMIF($A$8:$A$13,$A2,$I$8:$I$13)+SUMIF($C$8:$C$13,$A2,$D$8:$D$13)+SUMIF($C$8:$C$13,$A2,$F$8:$F$13)+SUMIF($C$8:$C$13,$A2,$H$8:$H$13)</f>
        <v>140</v>
      </c>
      <c r="G2">
        <f>E2-F2</f>
        <v>-27</v>
      </c>
    </row>
    <row r="3" spans="1:12">
      <c r="A3" t="s">
        <v>22</v>
      </c>
      <c r="D3">
        <f>SUMIF($A$8:$A$13,$A3,$K$8:$K$13)+SUMIF($C$8:$C$13,$A3,$L$8:$L$13)</f>
        <v>4</v>
      </c>
      <c r="E3">
        <f>SUMIF($A$8:$A$13,$A3,$D$8:$D$13)+SUMIF($A$8:$A$13,$A3,$F$8:$F$13)+SUMIF($A$8:$A$13,$A3,$H$8:$H$13)+SUMIF($C$8:$C$13,$A3,$E$8:$E$13)+SUMIF($C$8:$C$13,$A3,$G$8:$G$13)+SUMIF($C$8:$C$13,$A3,$I$8:$I$13)</f>
        <v>142</v>
      </c>
      <c r="F3">
        <f>SUMIF($A$8:$A$13,$A3,$E$8:$E$13)+SUMIF($A$8:$A$13,$A3,$G$8:$G$13)+SUMIF($A$8:$A$13,$A3,$I$8:$I$13)+SUMIF($C$8:$C$13,$A3,$D$8:$D$13)+SUMIF($C$8:$C$13,$A3,$F$8:$F$13)+SUMIF($C$8:$C$13,$A3,$H$8:$H$13)</f>
        <v>147</v>
      </c>
      <c r="G3">
        <f>E3-F3</f>
        <v>-5</v>
      </c>
    </row>
    <row r="4" spans="1:12">
      <c r="A4" t="s">
        <v>23</v>
      </c>
      <c r="D4">
        <f>SUMIF($A$8:$A$13,$A4,$K$8:$K$13)+SUMIF($C$8:$C$13,$A4,$L$8:$L$13)</f>
        <v>6</v>
      </c>
      <c r="E4">
        <f>SUMIF($A$8:$A$13,$A4,$D$8:$D$13)+SUMIF($A$8:$A$13,$A4,$F$8:$F$13)+SUMIF($A$8:$A$13,$A4,$H$8:$H$13)+SUMIF($C$8:$C$13,$A4,$E$8:$E$13)+SUMIF($C$8:$C$13,$A4,$G$8:$G$13)+SUMIF($C$8:$C$13,$A4,$I$8:$I$13)</f>
        <v>145</v>
      </c>
      <c r="F4">
        <f>SUMIF($A$8:$A$13,$A4,$E$8:$E$13)+SUMIF($A$8:$A$13,$A4,$G$8:$G$13)+SUMIF($A$8:$A$13,$A4,$I$8:$I$13)+SUMIF($C$8:$C$13,$A4,$D$8:$D$13)+SUMIF($C$8:$C$13,$A4,$F$8:$F$13)+SUMIF($C$8:$C$13,$A4,$H$8:$H$13)</f>
        <v>115</v>
      </c>
      <c r="G4">
        <f>E4-F4</f>
        <v>30</v>
      </c>
    </row>
    <row r="5" spans="1:12">
      <c r="A5" t="s">
        <v>31</v>
      </c>
      <c r="D5">
        <f>SUMIF($A$8:$A$13,$A5,$K$8:$K$13)+SUMIF($C$8:$C$13,$A5,$L$8:$L$13)</f>
        <v>4</v>
      </c>
      <c r="E5">
        <f>SUMIF($A$8:$A$13,$A5,$D$8:$D$13)+SUMIF($A$8:$A$13,$A5,$F$8:$F$13)+SUMIF($A$8:$A$13,$A5,$H$8:$H$13)+SUMIF($C$8:$C$13,$A5,$E$8:$E$13)+SUMIF($C$8:$C$13,$A5,$G$8:$G$13)+SUMIF($C$8:$C$13,$A5,$I$8:$I$13)</f>
        <v>147</v>
      </c>
      <c r="F5">
        <f>SUMIF($A$8:$A$13,$A5,$E$8:$E$13)+SUMIF($A$8:$A$13,$A5,$G$8:$G$13)+SUMIF($A$8:$A$13,$A5,$I$8:$I$13)+SUMIF($C$8:$C$13,$A5,$D$8:$D$13)+SUMIF($C$8:$C$13,$A5,$F$8:$F$13)+SUMIF($C$8:$C$13,$A5,$H$8:$H$13)</f>
        <v>145</v>
      </c>
      <c r="G5">
        <f>E5-F5</f>
        <v>2</v>
      </c>
    </row>
    <row r="6" spans="1:12" ht="15.75" thickBot="1"/>
    <row r="7" spans="1:12">
      <c r="A7" s="3" t="s">
        <v>24</v>
      </c>
      <c r="C7" s="3" t="s">
        <v>24</v>
      </c>
      <c r="D7" s="5" t="s">
        <v>25</v>
      </c>
      <c r="E7" s="6"/>
      <c r="F7" s="5" t="s">
        <v>26</v>
      </c>
      <c r="G7" s="6"/>
      <c r="H7" s="5" t="s">
        <v>27</v>
      </c>
      <c r="I7" s="6"/>
      <c r="K7" s="5" t="s">
        <v>46</v>
      </c>
      <c r="L7" s="6"/>
    </row>
    <row r="8" spans="1:12">
      <c r="A8" t="str">
        <f>A2</f>
        <v>Saku Airosmaa</v>
      </c>
      <c r="B8" s="4" t="s">
        <v>20</v>
      </c>
      <c r="C8" t="str">
        <f>A3</f>
        <v>Tommi Salonpää</v>
      </c>
      <c r="D8" s="7">
        <v>13</v>
      </c>
      <c r="E8" s="8">
        <v>21</v>
      </c>
      <c r="F8" s="7">
        <v>18</v>
      </c>
      <c r="G8" s="8">
        <v>21</v>
      </c>
      <c r="H8" s="7"/>
      <c r="I8" s="8"/>
      <c r="K8" s="7">
        <v>0</v>
      </c>
      <c r="L8" s="8">
        <v>2</v>
      </c>
    </row>
    <row r="9" spans="1:12">
      <c r="A9" t="str">
        <f>A4</f>
        <v>Vesa Lumme</v>
      </c>
      <c r="B9" s="4" t="s">
        <v>20</v>
      </c>
      <c r="C9" t="str">
        <f>A5</f>
        <v>Timi Kantola</v>
      </c>
      <c r="D9" s="11">
        <v>21</v>
      </c>
      <c r="E9" s="12">
        <v>18</v>
      </c>
      <c r="F9" s="11">
        <v>21</v>
      </c>
      <c r="G9" s="12">
        <v>18</v>
      </c>
      <c r="H9" s="11"/>
      <c r="I9" s="12"/>
      <c r="K9" s="7">
        <v>2</v>
      </c>
      <c r="L9" s="8">
        <v>0</v>
      </c>
    </row>
    <row r="10" spans="1:12">
      <c r="A10" t="str">
        <f>A2</f>
        <v>Saku Airosmaa</v>
      </c>
      <c r="B10" s="4" t="s">
        <v>20</v>
      </c>
      <c r="C10" t="str">
        <f>A4</f>
        <v>Vesa Lumme</v>
      </c>
      <c r="D10" s="7">
        <v>18</v>
      </c>
      <c r="E10" s="8">
        <v>21</v>
      </c>
      <c r="F10" s="7">
        <v>14</v>
      </c>
      <c r="G10" s="8">
        <v>21</v>
      </c>
      <c r="H10" s="7"/>
      <c r="I10" s="8"/>
      <c r="K10" s="7">
        <v>0</v>
      </c>
      <c r="L10" s="8">
        <v>2</v>
      </c>
    </row>
    <row r="11" spans="1:12">
      <c r="A11" t="str">
        <f>A5</f>
        <v>Timi Kantola</v>
      </c>
      <c r="B11" s="4" t="s">
        <v>20</v>
      </c>
      <c r="C11" t="str">
        <f>A2</f>
        <v>Saku Airosmaa</v>
      </c>
      <c r="D11" s="7">
        <v>21</v>
      </c>
      <c r="E11" s="8">
        <v>19</v>
      </c>
      <c r="F11" s="7">
        <v>14</v>
      </c>
      <c r="G11" s="8">
        <v>21</v>
      </c>
      <c r="H11" s="7">
        <v>21</v>
      </c>
      <c r="I11" s="8">
        <v>10</v>
      </c>
      <c r="K11" s="7">
        <v>2</v>
      </c>
      <c r="L11" s="8">
        <v>1</v>
      </c>
    </row>
    <row r="12" spans="1:12">
      <c r="A12" t="str">
        <f>A3</f>
        <v>Tommi Salonpää</v>
      </c>
      <c r="B12" s="4" t="s">
        <v>20</v>
      </c>
      <c r="C12" t="str">
        <f>A5</f>
        <v>Timi Kantola</v>
      </c>
      <c r="D12" s="7">
        <v>15</v>
      </c>
      <c r="E12" s="8">
        <v>21</v>
      </c>
      <c r="F12" s="7">
        <v>21</v>
      </c>
      <c r="G12" s="8">
        <v>13</v>
      </c>
      <c r="H12" s="7">
        <v>17</v>
      </c>
      <c r="I12" s="8">
        <v>21</v>
      </c>
      <c r="K12" s="7">
        <v>1</v>
      </c>
      <c r="L12" s="8">
        <v>2</v>
      </c>
    </row>
    <row r="13" spans="1:12" ht="15.75" thickBot="1">
      <c r="A13" t="str">
        <f>A3</f>
        <v>Tommi Salonpää</v>
      </c>
      <c r="B13" s="4" t="s">
        <v>20</v>
      </c>
      <c r="C13" t="str">
        <f>A4</f>
        <v>Vesa Lumme</v>
      </c>
      <c r="D13" s="9">
        <v>11</v>
      </c>
      <c r="E13" s="10">
        <v>21</v>
      </c>
      <c r="F13" s="9">
        <v>21</v>
      </c>
      <c r="G13" s="10">
        <v>19</v>
      </c>
      <c r="H13" s="9">
        <v>15</v>
      </c>
      <c r="I13" s="10">
        <v>21</v>
      </c>
      <c r="K13" s="9">
        <v>1</v>
      </c>
      <c r="L13" s="10">
        <v>2</v>
      </c>
    </row>
    <row r="14" spans="1:12">
      <c r="A14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workbookViewId="0"/>
  </sheetViews>
  <sheetFormatPr defaultRowHeight="15"/>
  <cols>
    <col min="1" max="1" width="21.28515625" customWidth="1"/>
    <col min="3" max="3" width="19.7109375" customWidth="1"/>
  </cols>
  <sheetData>
    <row r="1" spans="1:12">
      <c r="A1" s="3" t="s">
        <v>24</v>
      </c>
      <c r="D1" s="3" t="s">
        <v>46</v>
      </c>
      <c r="E1" s="3" t="s">
        <v>28</v>
      </c>
      <c r="F1" s="3" t="s">
        <v>29</v>
      </c>
      <c r="G1" s="3" t="s">
        <v>30</v>
      </c>
    </row>
    <row r="2" spans="1:12">
      <c r="A2" t="s">
        <v>49</v>
      </c>
      <c r="D2">
        <f>SUMIF($A$8:$A$13,$A2,$K$8:$K$13)+SUMIF($C$8:$C$13,$A2,$L$8:$L$13)</f>
        <v>2</v>
      </c>
      <c r="E2">
        <f>SUMIF($A$8:$A$13,$A2,$D$8:$D$13)+SUMIF($A$8:$A$13,$A2,$F$8:$F$13)+SUMIF($A$8:$A$13,$A2,$H$8:$H$13)+SUMIF($C$8:$C$13,$A2,$E$8:$E$13)+SUMIF($C$8:$C$13,$A2,$G$8:$G$13)+SUMIF($C$8:$C$13,$A2,$I$8:$I$13)</f>
        <v>106</v>
      </c>
      <c r="F2">
        <f>SUMIF($A$8:$A$13,$A2,$E$8:$E$13)+SUMIF($A$8:$A$13,$A2,$G$8:$G$13)+SUMIF($A$8:$A$13,$A2,$I$8:$I$13)+SUMIF($C$8:$C$13,$A2,$D$8:$D$13)+SUMIF($C$8:$C$13,$A2,$F$8:$F$13)+SUMIF($C$8:$C$13,$A2,$H$8:$H$13)</f>
        <v>112</v>
      </c>
      <c r="G2">
        <f>E2-F2</f>
        <v>-6</v>
      </c>
    </row>
    <row r="3" spans="1:12">
      <c r="A3" t="s">
        <v>47</v>
      </c>
      <c r="D3">
        <f>SUMIF($A$8:$A$13,$A3,$K$8:$K$13)+SUMIF($C$8:$C$13,$A3,$L$8:$L$13)</f>
        <v>6</v>
      </c>
      <c r="E3">
        <f>SUMIF($A$8:$A$13,$A3,$D$8:$D$13)+SUMIF($A$8:$A$13,$A3,$F$8:$F$13)+SUMIF($A$8:$A$13,$A3,$H$8:$H$13)+SUMIF($C$8:$C$13,$A3,$E$8:$E$13)+SUMIF($C$8:$C$13,$A3,$G$8:$G$13)+SUMIF($C$8:$C$13,$A3,$I$8:$I$13)</f>
        <v>126</v>
      </c>
      <c r="F3">
        <f>SUMIF($A$8:$A$13,$A3,$E$8:$E$13)+SUMIF($A$8:$A$13,$A3,$G$8:$G$13)+SUMIF($A$8:$A$13,$A3,$I$8:$I$13)+SUMIF($C$8:$C$13,$A3,$D$8:$D$13)+SUMIF($C$8:$C$13,$A3,$F$8:$F$13)+SUMIF($C$8:$C$13,$A3,$H$8:$H$13)</f>
        <v>83</v>
      </c>
      <c r="G3">
        <f>E3-F3</f>
        <v>43</v>
      </c>
    </row>
    <row r="4" spans="1:12">
      <c r="A4" t="s">
        <v>48</v>
      </c>
      <c r="D4">
        <f>SUMIF($A$8:$A$13,$A4,$K$8:$K$13)+SUMIF($C$8:$C$13,$A4,$L$8:$L$13)</f>
        <v>4</v>
      </c>
      <c r="E4">
        <f>SUMIF($A$8:$A$13,$A4,$D$8:$D$13)+SUMIF($A$8:$A$13,$A4,$F$8:$F$13)+SUMIF($A$8:$A$13,$A4,$H$8:$H$13)+SUMIF($C$8:$C$13,$A4,$E$8:$E$13)+SUMIF($C$8:$C$13,$A4,$G$8:$G$13)+SUMIF($C$8:$C$13,$A4,$I$8:$I$13)</f>
        <v>114</v>
      </c>
      <c r="F4">
        <f>SUMIF($A$8:$A$13,$A4,$E$8:$E$13)+SUMIF($A$8:$A$13,$A4,$G$8:$G$13)+SUMIF($A$8:$A$13,$A4,$I$8:$I$13)+SUMIF($C$8:$C$13,$A4,$D$8:$D$13)+SUMIF($C$8:$C$13,$A4,$F$8:$F$13)+SUMIF($C$8:$C$13,$A4,$H$8:$H$13)</f>
        <v>99</v>
      </c>
      <c r="G4">
        <f>E4-F4</f>
        <v>15</v>
      </c>
    </row>
    <row r="5" spans="1:12">
      <c r="A5" t="s">
        <v>42</v>
      </c>
      <c r="D5">
        <f>SUMIF($A$8:$A$13,$A5,$K$8:$K$13)+SUMIF($C$8:$C$13,$A5,$L$8:$L$13)</f>
        <v>0</v>
      </c>
      <c r="E5">
        <f>SUMIF($A$8:$A$13,$A5,$D$8:$D$13)+SUMIF($A$8:$A$13,$A5,$F$8:$F$13)+SUMIF($A$8:$A$13,$A5,$H$8:$H$13)+SUMIF($C$8:$C$13,$A5,$E$8:$E$13)+SUMIF($C$8:$C$13,$A5,$G$8:$G$13)+SUMIF($C$8:$C$13,$A5,$I$8:$I$13)</f>
        <v>74</v>
      </c>
      <c r="F5">
        <f>SUMIF($A$8:$A$13,$A5,$E$8:$E$13)+SUMIF($A$8:$A$13,$A5,$G$8:$G$13)+SUMIF($A$8:$A$13,$A5,$I$8:$I$13)+SUMIF($C$8:$C$13,$A5,$D$8:$D$13)+SUMIF($C$8:$C$13,$A5,$F$8:$F$13)+SUMIF($C$8:$C$13,$A5,$H$8:$H$13)</f>
        <v>126</v>
      </c>
      <c r="G5">
        <f>E5-F5</f>
        <v>-52</v>
      </c>
    </row>
    <row r="6" spans="1:12" ht="15.75" thickBot="1"/>
    <row r="7" spans="1:12">
      <c r="A7" s="3" t="s">
        <v>24</v>
      </c>
      <c r="C7" s="3" t="s">
        <v>24</v>
      </c>
      <c r="D7" s="5" t="s">
        <v>25</v>
      </c>
      <c r="E7" s="6"/>
      <c r="F7" s="5" t="s">
        <v>26</v>
      </c>
      <c r="G7" s="6"/>
      <c r="H7" s="5" t="s">
        <v>27</v>
      </c>
      <c r="I7" s="6"/>
      <c r="K7" s="5" t="s">
        <v>46</v>
      </c>
      <c r="L7" s="6"/>
    </row>
    <row r="8" spans="1:12">
      <c r="A8" t="str">
        <f>A2</f>
        <v>Juha Martinmäki</v>
      </c>
      <c r="B8" s="4" t="s">
        <v>20</v>
      </c>
      <c r="C8" t="str">
        <f>A3</f>
        <v>Jani Rajaniemi</v>
      </c>
      <c r="D8" s="7">
        <v>11</v>
      </c>
      <c r="E8" s="8">
        <v>21</v>
      </c>
      <c r="F8" s="7">
        <v>14</v>
      </c>
      <c r="G8" s="8">
        <v>21</v>
      </c>
      <c r="H8" s="7"/>
      <c r="I8" s="8"/>
      <c r="K8" s="7">
        <v>0</v>
      </c>
      <c r="L8" s="8">
        <v>2</v>
      </c>
    </row>
    <row r="9" spans="1:12">
      <c r="A9" t="str">
        <f>A4</f>
        <v>Hannu Ronkainen</v>
      </c>
      <c r="B9" s="4" t="s">
        <v>20</v>
      </c>
      <c r="C9" t="str">
        <f>A5</f>
        <v>Sami Ervasti</v>
      </c>
      <c r="D9" s="11">
        <v>21</v>
      </c>
      <c r="E9" s="12">
        <v>7</v>
      </c>
      <c r="F9" s="11">
        <v>21</v>
      </c>
      <c r="G9" s="12">
        <v>11</v>
      </c>
      <c r="H9" s="11"/>
      <c r="I9" s="12"/>
      <c r="K9" s="7">
        <v>2</v>
      </c>
      <c r="L9" s="8">
        <v>0</v>
      </c>
    </row>
    <row r="10" spans="1:12">
      <c r="A10" t="str">
        <f>A2</f>
        <v>Juha Martinmäki</v>
      </c>
      <c r="B10" s="4" t="s">
        <v>20</v>
      </c>
      <c r="C10" t="str">
        <f>A4</f>
        <v>Hannu Ronkainen</v>
      </c>
      <c r="D10" s="7">
        <v>18</v>
      </c>
      <c r="E10" s="8">
        <v>21</v>
      </c>
      <c r="F10" s="7">
        <v>21</v>
      </c>
      <c r="G10" s="8">
        <v>23</v>
      </c>
      <c r="H10" s="7"/>
      <c r="I10" s="8"/>
      <c r="K10" s="7">
        <v>0</v>
      </c>
      <c r="L10" s="8">
        <v>2</v>
      </c>
    </row>
    <row r="11" spans="1:12">
      <c r="A11" t="str">
        <f>A5</f>
        <v>Sami Ervasti</v>
      </c>
      <c r="B11" s="4" t="s">
        <v>20</v>
      </c>
      <c r="C11" t="str">
        <f>A2</f>
        <v>Juha Martinmäki</v>
      </c>
      <c r="D11" s="7">
        <v>11</v>
      </c>
      <c r="E11" s="8">
        <v>21</v>
      </c>
      <c r="F11" s="7">
        <v>15</v>
      </c>
      <c r="G11" s="8">
        <v>21</v>
      </c>
      <c r="H11" s="7"/>
      <c r="I11" s="8"/>
      <c r="K11" s="7">
        <v>0</v>
      </c>
      <c r="L11" s="8">
        <v>2</v>
      </c>
    </row>
    <row r="12" spans="1:12">
      <c r="A12" t="str">
        <f>A5</f>
        <v>Sami Ervasti</v>
      </c>
      <c r="B12" s="4" t="s">
        <v>20</v>
      </c>
      <c r="C12" t="str">
        <f>A3</f>
        <v>Jani Rajaniemi</v>
      </c>
      <c r="D12" s="7">
        <v>14</v>
      </c>
      <c r="E12" s="8">
        <v>21</v>
      </c>
      <c r="F12" s="7">
        <v>16</v>
      </c>
      <c r="G12" s="8">
        <v>21</v>
      </c>
      <c r="H12" s="7"/>
      <c r="I12" s="8"/>
      <c r="K12" s="7">
        <v>0</v>
      </c>
      <c r="L12" s="8">
        <v>2</v>
      </c>
    </row>
    <row r="13" spans="1:12" ht="15.75" thickBot="1">
      <c r="A13" t="str">
        <f>A3</f>
        <v>Jani Rajaniemi</v>
      </c>
      <c r="B13" s="4" t="s">
        <v>20</v>
      </c>
      <c r="C13" t="str">
        <f>A4</f>
        <v>Hannu Ronkainen</v>
      </c>
      <c r="D13" s="9">
        <v>21</v>
      </c>
      <c r="E13" s="10">
        <v>18</v>
      </c>
      <c r="F13" s="9">
        <v>21</v>
      </c>
      <c r="G13" s="10">
        <v>10</v>
      </c>
      <c r="H13" s="9"/>
      <c r="I13" s="10"/>
      <c r="K13" s="9">
        <v>2</v>
      </c>
      <c r="L13" s="10">
        <v>0</v>
      </c>
    </row>
    <row r="14" spans="1:12">
      <c r="A14" t="s">
        <v>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workbookViewId="0"/>
  </sheetViews>
  <sheetFormatPr defaultRowHeight="15"/>
  <cols>
    <col min="1" max="1" width="21.28515625" customWidth="1"/>
    <col min="3" max="3" width="19.7109375" customWidth="1"/>
  </cols>
  <sheetData>
    <row r="1" spans="1:12">
      <c r="A1" s="3" t="s">
        <v>24</v>
      </c>
      <c r="D1" s="3" t="s">
        <v>46</v>
      </c>
      <c r="E1" s="3" t="s">
        <v>28</v>
      </c>
      <c r="F1" s="3" t="s">
        <v>29</v>
      </c>
      <c r="G1" s="3" t="s">
        <v>30</v>
      </c>
    </row>
    <row r="2" spans="1:12">
      <c r="A2" t="s">
        <v>39</v>
      </c>
      <c r="D2">
        <f>SUMIF($A$8:$A$13,$A2,$K$8:$K$13)+SUMIF($C$8:$C$13,$A2,$L$8:$L$13)</f>
        <v>2</v>
      </c>
      <c r="E2">
        <f>SUMIF($A$8:$A$13,$A2,$D$8:$D$13)+SUMIF($A$8:$A$13,$A2,$F$8:$F$13)+SUMIF($A$8:$A$13,$A2,$H$8:$H$13)+SUMIF($C$8:$C$13,$A2,$E$8:$E$13)+SUMIF($C$8:$C$13,$A2,$G$8:$G$13)+SUMIF($C$8:$C$13,$A2,$I$8:$I$13)</f>
        <v>108</v>
      </c>
      <c r="F2">
        <f>SUMIF($A$8:$A$13,$A2,$E$8:$E$13)+SUMIF($A$8:$A$13,$A2,$G$8:$G$13)+SUMIF($A$8:$A$13,$A2,$I$8:$I$13)+SUMIF($C$8:$C$13,$A2,$D$8:$D$13)+SUMIF($C$8:$C$13,$A2,$F$8:$F$13)+SUMIF($C$8:$C$13,$A2,$H$8:$H$13)</f>
        <v>107</v>
      </c>
      <c r="G2">
        <f>E2-F2</f>
        <v>1</v>
      </c>
    </row>
    <row r="3" spans="1:12">
      <c r="A3" t="s">
        <v>43</v>
      </c>
      <c r="D3">
        <f>SUMIF($A$8:$A$13,$A3,$K$8:$K$13)+SUMIF($C$8:$C$13,$A3,$L$8:$L$13)</f>
        <v>6</v>
      </c>
      <c r="E3">
        <f>SUMIF($A$8:$A$13,$A3,$D$8:$D$13)+SUMIF($A$8:$A$13,$A3,$F$8:$F$13)+SUMIF($A$8:$A$13,$A3,$H$8:$H$13)+SUMIF($C$8:$C$13,$A3,$E$8:$E$13)+SUMIF($C$8:$C$13,$A3,$G$8:$G$13)+SUMIF($C$8:$C$13,$A3,$I$8:$I$13)</f>
        <v>146</v>
      </c>
      <c r="F3">
        <f>SUMIF($A$8:$A$13,$A3,$E$8:$E$13)+SUMIF($A$8:$A$13,$A3,$G$8:$G$13)+SUMIF($A$8:$A$13,$A3,$I$8:$I$13)+SUMIF($C$8:$C$13,$A3,$D$8:$D$13)+SUMIF($C$8:$C$13,$A3,$F$8:$F$13)+SUMIF($C$8:$C$13,$A3,$H$8:$H$13)</f>
        <v>119</v>
      </c>
      <c r="G3">
        <f>E3-F3</f>
        <v>27</v>
      </c>
    </row>
    <row r="4" spans="1:12">
      <c r="A4" t="s">
        <v>44</v>
      </c>
      <c r="D4">
        <f>SUMIF($A$8:$A$13,$A4,$K$8:$K$13)+SUMIF($C$8:$C$13,$A4,$L$8:$L$13)</f>
        <v>5</v>
      </c>
      <c r="E4">
        <f>SUMIF($A$8:$A$13,$A4,$D$8:$D$13)+SUMIF($A$8:$A$13,$A4,$F$8:$F$13)+SUMIF($A$8:$A$13,$A4,$H$8:$H$13)+SUMIF($C$8:$C$13,$A4,$E$8:$E$13)+SUMIF($C$8:$C$13,$A4,$G$8:$G$13)+SUMIF($C$8:$C$13,$A4,$I$8:$I$13)</f>
        <v>146</v>
      </c>
      <c r="F4">
        <f>SUMIF($A$8:$A$13,$A4,$E$8:$E$13)+SUMIF($A$8:$A$13,$A4,$G$8:$G$13)+SUMIF($A$8:$A$13,$A4,$I$8:$I$13)+SUMIF($C$8:$C$13,$A4,$D$8:$D$13)+SUMIF($C$8:$C$13,$A4,$F$8:$F$13)+SUMIF($C$8:$C$13,$A4,$H$8:$H$13)</f>
        <v>99</v>
      </c>
      <c r="G4">
        <f>E4-F4</f>
        <v>47</v>
      </c>
    </row>
    <row r="5" spans="1:12">
      <c r="A5" t="s">
        <v>45</v>
      </c>
      <c r="D5">
        <f>SUMIF($A$8:$A$13,$A5,$K$8:$K$13)+SUMIF($C$8:$C$13,$A5,$L$8:$L$13)</f>
        <v>0</v>
      </c>
      <c r="E5">
        <f>SUMIF($A$8:$A$13,$A5,$D$8:$D$13)+SUMIF($A$8:$A$13,$A5,$F$8:$F$13)+SUMIF($A$8:$A$13,$A5,$H$8:$H$13)+SUMIF($C$8:$C$13,$A5,$E$8:$E$13)+SUMIF($C$8:$C$13,$A5,$G$8:$G$13)+SUMIF($C$8:$C$13,$A5,$I$8:$I$13)</f>
        <v>51</v>
      </c>
      <c r="F5">
        <f>SUMIF($A$8:$A$13,$A5,$E$8:$E$13)+SUMIF($A$8:$A$13,$A5,$G$8:$G$13)+SUMIF($A$8:$A$13,$A5,$I$8:$I$13)+SUMIF($C$8:$C$13,$A5,$D$8:$D$13)+SUMIF($C$8:$C$13,$A5,$F$8:$F$13)+SUMIF($C$8:$C$13,$A5,$H$8:$H$13)</f>
        <v>126</v>
      </c>
      <c r="G5">
        <f>E5-F5</f>
        <v>-75</v>
      </c>
    </row>
    <row r="6" spans="1:12" ht="15.75" thickBot="1"/>
    <row r="7" spans="1:12">
      <c r="A7" s="3" t="s">
        <v>24</v>
      </c>
      <c r="C7" s="3" t="s">
        <v>24</v>
      </c>
      <c r="D7" s="5" t="s">
        <v>25</v>
      </c>
      <c r="E7" s="6"/>
      <c r="F7" s="5" t="s">
        <v>26</v>
      </c>
      <c r="G7" s="6"/>
      <c r="H7" s="5" t="s">
        <v>27</v>
      </c>
      <c r="I7" s="6"/>
      <c r="K7" s="5" t="s">
        <v>46</v>
      </c>
      <c r="L7" s="6"/>
    </row>
    <row r="8" spans="1:12">
      <c r="A8" t="str">
        <f>A2</f>
        <v>Hannu &amp; Jani R</v>
      </c>
      <c r="B8" s="4" t="s">
        <v>20</v>
      </c>
      <c r="C8" t="str">
        <f>A3</f>
        <v>Timi &amp; Tommi</v>
      </c>
      <c r="D8" s="7">
        <v>20</v>
      </c>
      <c r="E8" s="8">
        <v>22</v>
      </c>
      <c r="F8" s="7">
        <v>19</v>
      </c>
      <c r="G8" s="8">
        <v>21</v>
      </c>
      <c r="H8" s="7"/>
      <c r="I8" s="8"/>
      <c r="K8" s="7">
        <v>0</v>
      </c>
      <c r="L8" s="8">
        <v>2</v>
      </c>
    </row>
    <row r="9" spans="1:12">
      <c r="A9" t="str">
        <f>A4</f>
        <v>Saku &amp; Vesa</v>
      </c>
      <c r="B9" s="4" t="s">
        <v>20</v>
      </c>
      <c r="C9" t="str">
        <f>A5</f>
        <v>Juha &amp; Sami</v>
      </c>
      <c r="D9" s="11">
        <v>21</v>
      </c>
      <c r="E9" s="12">
        <v>4</v>
      </c>
      <c r="F9" s="11">
        <v>21</v>
      </c>
      <c r="G9" s="12">
        <v>7</v>
      </c>
      <c r="H9" s="11"/>
      <c r="I9" s="12"/>
      <c r="K9" s="7">
        <v>2</v>
      </c>
      <c r="L9" s="8">
        <v>0</v>
      </c>
    </row>
    <row r="10" spans="1:12">
      <c r="A10" t="str">
        <f>A2</f>
        <v>Hannu &amp; Jani R</v>
      </c>
      <c r="B10" s="4" t="s">
        <v>20</v>
      </c>
      <c r="C10" t="str">
        <f>A4</f>
        <v>Saku &amp; Vesa</v>
      </c>
      <c r="D10" s="7">
        <v>10</v>
      </c>
      <c r="E10" s="8">
        <v>21</v>
      </c>
      <c r="F10" s="7">
        <v>17</v>
      </c>
      <c r="G10" s="8">
        <v>21</v>
      </c>
      <c r="H10" s="7"/>
      <c r="I10" s="8"/>
      <c r="K10" s="7">
        <v>0</v>
      </c>
      <c r="L10" s="8">
        <v>2</v>
      </c>
    </row>
    <row r="11" spans="1:12">
      <c r="A11" t="str">
        <f>A5</f>
        <v>Juha &amp; Sami</v>
      </c>
      <c r="B11" s="4" t="s">
        <v>20</v>
      </c>
      <c r="C11" t="str">
        <f>A2</f>
        <v>Hannu &amp; Jani R</v>
      </c>
      <c r="D11" s="7">
        <v>8</v>
      </c>
      <c r="E11" s="8">
        <v>21</v>
      </c>
      <c r="F11" s="7">
        <v>14</v>
      </c>
      <c r="G11" s="8">
        <v>21</v>
      </c>
      <c r="H11" s="7"/>
      <c r="I11" s="8"/>
      <c r="K11" s="7">
        <v>0</v>
      </c>
      <c r="L11" s="8">
        <v>2</v>
      </c>
    </row>
    <row r="12" spans="1:12">
      <c r="A12" t="str">
        <f>A5</f>
        <v>Juha &amp; Sami</v>
      </c>
      <c r="B12" s="4" t="s">
        <v>20</v>
      </c>
      <c r="C12" t="str">
        <f>A3</f>
        <v>Timi &amp; Tommi</v>
      </c>
      <c r="D12" s="7">
        <v>11</v>
      </c>
      <c r="E12" s="8">
        <v>21</v>
      </c>
      <c r="F12" s="7">
        <v>7</v>
      </c>
      <c r="G12" s="8">
        <v>21</v>
      </c>
      <c r="H12" s="7"/>
      <c r="I12" s="8"/>
      <c r="K12" s="7">
        <v>0</v>
      </c>
      <c r="L12" s="8">
        <v>2</v>
      </c>
    </row>
    <row r="13" spans="1:12" ht="15.75" thickBot="1">
      <c r="A13" t="str">
        <f>A3</f>
        <v>Timi &amp; Tommi</v>
      </c>
      <c r="B13" s="4" t="s">
        <v>20</v>
      </c>
      <c r="C13" t="str">
        <f>A4</f>
        <v>Saku &amp; Vesa</v>
      </c>
      <c r="D13" s="9">
        <v>21</v>
      </c>
      <c r="E13" s="10">
        <v>17</v>
      </c>
      <c r="F13" s="9">
        <v>14</v>
      </c>
      <c r="G13" s="10">
        <v>21</v>
      </c>
      <c r="H13" s="9">
        <v>26</v>
      </c>
      <c r="I13" s="10">
        <v>24</v>
      </c>
      <c r="K13" s="9">
        <v>2</v>
      </c>
      <c r="L13" s="10">
        <v>1</v>
      </c>
    </row>
    <row r="14" spans="1:12">
      <c r="A14" t="s">
        <v>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"/>
  <sheetViews>
    <sheetView workbookViewId="0"/>
  </sheetViews>
  <sheetFormatPr defaultRowHeight="15"/>
  <cols>
    <col min="2" max="2" width="13.7109375" customWidth="1"/>
  </cols>
  <sheetData>
    <row r="1" spans="1:19">
      <c r="A1" t="s">
        <v>0</v>
      </c>
      <c r="C1" s="2">
        <f>1/(60/E1)</f>
        <v>0.5</v>
      </c>
      <c r="D1" t="s">
        <v>2</v>
      </c>
      <c r="E1">
        <v>30</v>
      </c>
      <c r="F1" t="s">
        <v>1</v>
      </c>
      <c r="L1" t="s">
        <v>17</v>
      </c>
      <c r="O1" t="s">
        <v>16</v>
      </c>
      <c r="R1" t="s">
        <v>18</v>
      </c>
    </row>
    <row r="2" spans="1:19">
      <c r="A2" s="1"/>
      <c r="L2" t="s">
        <v>10</v>
      </c>
      <c r="M2" t="s">
        <v>11</v>
      </c>
      <c r="O2" t="s">
        <v>10</v>
      </c>
      <c r="P2" t="s">
        <v>11</v>
      </c>
      <c r="R2" t="s">
        <v>10</v>
      </c>
      <c r="S2" t="s">
        <v>11</v>
      </c>
    </row>
    <row r="3" spans="1:19">
      <c r="A3" s="1" t="s">
        <v>3</v>
      </c>
      <c r="C3">
        <v>4</v>
      </c>
      <c r="L3" t="s">
        <v>10</v>
      </c>
      <c r="M3" t="s">
        <v>12</v>
      </c>
      <c r="O3" t="s">
        <v>10</v>
      </c>
      <c r="P3" t="s">
        <v>12</v>
      </c>
      <c r="R3" t="s">
        <v>10</v>
      </c>
      <c r="S3" t="s">
        <v>12</v>
      </c>
    </row>
    <row r="4" spans="1:19">
      <c r="A4" s="1" t="s">
        <v>4</v>
      </c>
      <c r="C4">
        <f>C3-1</f>
        <v>3</v>
      </c>
      <c r="L4" t="s">
        <v>12</v>
      </c>
      <c r="M4" t="s">
        <v>11</v>
      </c>
      <c r="O4" t="s">
        <v>10</v>
      </c>
      <c r="P4" t="s">
        <v>13</v>
      </c>
      <c r="R4" t="s">
        <v>10</v>
      </c>
      <c r="S4" t="s">
        <v>13</v>
      </c>
    </row>
    <row r="5" spans="1:19">
      <c r="A5" s="1" t="s">
        <v>15</v>
      </c>
      <c r="C5">
        <f>COMBIN(C3,2)</f>
        <v>6</v>
      </c>
      <c r="G5" t="s">
        <v>19</v>
      </c>
      <c r="O5" t="s">
        <v>12</v>
      </c>
      <c r="P5" t="s">
        <v>11</v>
      </c>
      <c r="R5" t="s">
        <v>10</v>
      </c>
      <c r="S5" t="s">
        <v>14</v>
      </c>
    </row>
    <row r="6" spans="1:19">
      <c r="A6" s="1" t="s">
        <v>7</v>
      </c>
      <c r="C6">
        <f>C1*C5</f>
        <v>3</v>
      </c>
      <c r="D6" t="s">
        <v>2</v>
      </c>
      <c r="E6">
        <f>C6*60</f>
        <v>180</v>
      </c>
      <c r="F6" t="s">
        <v>1</v>
      </c>
      <c r="O6" t="s">
        <v>12</v>
      </c>
      <c r="P6" t="s">
        <v>13</v>
      </c>
      <c r="R6" t="s">
        <v>12</v>
      </c>
      <c r="S6" t="s">
        <v>11</v>
      </c>
    </row>
    <row r="7" spans="1:19">
      <c r="O7" t="s">
        <v>11</v>
      </c>
      <c r="P7" t="s">
        <v>13</v>
      </c>
      <c r="R7" t="s">
        <v>12</v>
      </c>
      <c r="S7" t="s">
        <v>13</v>
      </c>
    </row>
    <row r="8" spans="1:19">
      <c r="A8" s="1" t="s">
        <v>5</v>
      </c>
      <c r="C8">
        <v>2</v>
      </c>
      <c r="R8" t="s">
        <v>12</v>
      </c>
      <c r="S8" t="s">
        <v>14</v>
      </c>
    </row>
    <row r="9" spans="1:19">
      <c r="A9" s="1" t="s">
        <v>6</v>
      </c>
      <c r="C9">
        <f>C8*C6</f>
        <v>6</v>
      </c>
      <c r="D9" t="s">
        <v>2</v>
      </c>
      <c r="E9">
        <f>C9*60</f>
        <v>360</v>
      </c>
      <c r="F9" t="s">
        <v>1</v>
      </c>
      <c r="R9" t="s">
        <v>11</v>
      </c>
      <c r="S9" t="s">
        <v>13</v>
      </c>
    </row>
    <row r="10" spans="1:19">
      <c r="R10" t="s">
        <v>11</v>
      </c>
      <c r="S10" t="s">
        <v>14</v>
      </c>
    </row>
    <row r="11" spans="1:19">
      <c r="A11" s="1" t="s">
        <v>8</v>
      </c>
      <c r="C11">
        <v>2</v>
      </c>
      <c r="R11" t="s">
        <v>13</v>
      </c>
      <c r="S11" t="s">
        <v>14</v>
      </c>
    </row>
    <row r="12" spans="1:19">
      <c r="A12" s="1" t="s">
        <v>9</v>
      </c>
      <c r="C12">
        <f>C9/C11</f>
        <v>3</v>
      </c>
      <c r="D12" t="s">
        <v>2</v>
      </c>
      <c r="E12">
        <f>C12*60</f>
        <v>180</v>
      </c>
      <c r="F12" t="s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workbookViewId="0"/>
  </sheetViews>
  <sheetFormatPr defaultRowHeight="15"/>
  <cols>
    <col min="1" max="2" width="22.5703125" customWidth="1"/>
  </cols>
  <sheetData>
    <row r="1" spans="1:2">
      <c r="A1" s="3" t="s">
        <v>37</v>
      </c>
    </row>
    <row r="2" spans="1:2">
      <c r="A2" s="3" t="s">
        <v>34</v>
      </c>
      <c r="B2" s="3" t="s">
        <v>35</v>
      </c>
    </row>
    <row r="3" spans="1:2">
      <c r="A3" t="s">
        <v>11</v>
      </c>
      <c r="B3" t="s">
        <v>36</v>
      </c>
    </row>
    <row r="4" spans="1:2">
      <c r="A4" t="s">
        <v>12</v>
      </c>
      <c r="B4" t="s">
        <v>40</v>
      </c>
    </row>
    <row r="5" spans="1:2">
      <c r="A5" t="s">
        <v>10</v>
      </c>
      <c r="B5" t="s">
        <v>14</v>
      </c>
    </row>
    <row r="6" spans="1:2">
      <c r="A6" t="s">
        <v>13</v>
      </c>
      <c r="B6" t="s">
        <v>41</v>
      </c>
    </row>
    <row r="9" spans="1:2">
      <c r="A9" s="3" t="s">
        <v>38</v>
      </c>
    </row>
    <row r="10" spans="1:2">
      <c r="A10" s="3" t="s">
        <v>34</v>
      </c>
      <c r="B10" s="3"/>
    </row>
    <row r="11" spans="1:2">
      <c r="A11" t="s">
        <v>39</v>
      </c>
    </row>
    <row r="12" spans="1:2">
      <c r="A12" t="s">
        <v>43</v>
      </c>
    </row>
    <row r="13" spans="1:2">
      <c r="A13" t="s">
        <v>44</v>
      </c>
    </row>
    <row r="14" spans="1:2">
      <c r="A14" t="s">
        <v>45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workbookViewId="0"/>
  </sheetViews>
  <sheetFormatPr defaultRowHeight="15"/>
  <cols>
    <col min="1" max="1" width="21.28515625" customWidth="1"/>
    <col min="3" max="3" width="19.7109375" customWidth="1"/>
  </cols>
  <sheetData>
    <row r="1" spans="1:12">
      <c r="A1" s="3" t="s">
        <v>24</v>
      </c>
      <c r="D1" s="3" t="s">
        <v>46</v>
      </c>
      <c r="E1" s="3" t="s">
        <v>28</v>
      </c>
      <c r="F1" s="3" t="s">
        <v>29</v>
      </c>
      <c r="G1" s="3" t="s">
        <v>30</v>
      </c>
    </row>
    <row r="2" spans="1:12">
      <c r="A2" t="s">
        <v>21</v>
      </c>
      <c r="D2">
        <f>SUMIF($A$7:$A$9,$A2,$K$7:$K$9)+SUMIF($C$7:$C$9,$A2,$L$7:$L$9)</f>
        <v>0</v>
      </c>
      <c r="E2">
        <f>SUMIF($A$7:$A$9,$A2,$D$7:$D$9)+SUMIF($A$7:$A$9,$A2,$F$7:$F$9)+SUMIF($A$7:$A$9,$A2,$H$7:$H$9)+SUMIF($C$7:$C$9,$A2,$E$7:$E$9)+SUMIF($C$7:$C$9,$A2,$G$7:$G$9)+SUMIF($C$7:$C$9,$A2,$I$7:$I$9)</f>
        <v>0</v>
      </c>
      <c r="F2">
        <f>SUMIF($A$7:$A$9,$A2,$E$7:$E$9)+SUMIF($A$7:$A$9,$A2,$G$7:$G$9)+SUMIF($A$7:$A$9,$A2,$I$7:$I$9)+SUMIF($C$7:$C$9,$A2,$D$7:$D$9)+SUMIF($C$7:$C$9,$A2,$F$7:$F$9)+SUMIF($C$7:$C$9,$A2,$H$7:$H$9)</f>
        <v>0</v>
      </c>
      <c r="G2">
        <f>E2-F2</f>
        <v>0</v>
      </c>
    </row>
    <row r="3" spans="1:12">
      <c r="A3" t="s">
        <v>22</v>
      </c>
      <c r="D3">
        <f>SUMIF($A$7:$A$9,A3,$K$7:$K$9)+SUMIF($C$7:$C$9,A3,$L$7:$L$9)</f>
        <v>0</v>
      </c>
      <c r="E3">
        <f>SUMIF($A$7:$A$9,$A3,$D$7:$D$9)+SUMIF($A$7:$A$9,$A3,$F$7:$F$9)+SUMIF($A$7:$A$9,$A3,$H$7:$H$9)+SUMIF($C$7:$C$9,$A3,$E$7:$E$9)+SUMIF($C$7:$C$9,$A3,$G$7:$G$9)+SUMIF($C$7:$C$9,$A3,$I$7:$I$9)</f>
        <v>0</v>
      </c>
      <c r="F3">
        <f>SUMIF($A$7:$A$9,$A3,$E$7:$E$9)+SUMIF($A$7:$A$9,$A3,$G$7:$G$9)+SUMIF($A$7:$A$9,$A3,$I$7:$I$9)+SUMIF($C$7:$C$9,$A3,$D$7:$D$9)+SUMIF($C$7:$C$9,$A3,$F$7:$F$9)+SUMIF($C$7:$C$9,$A3,$H$7:$H$9)</f>
        <v>0</v>
      </c>
      <c r="G3">
        <f>E3-F3</f>
        <v>0</v>
      </c>
    </row>
    <row r="4" spans="1:12">
      <c r="A4" t="s">
        <v>23</v>
      </c>
      <c r="D4">
        <f>SUMIF($A$7:$A$9,A4,$K$7:$K$9)+SUMIF($C$7:$C$9,A4,$L$7:$L$9)</f>
        <v>0</v>
      </c>
      <c r="E4">
        <f>SUMIF($A$7:$A$9,$A4,$D$7:$D$9)+SUMIF($A$7:$A$9,$A4,$F$7:$F$9)+SUMIF($A$7:$A$9,$A4,$H$7:$H$9)+SUMIF($C$7:$C$9,$A4,$E$7:$E$9)+SUMIF($C$7:$C$9,$A4,$G$7:$G$9)+SUMIF($C$7:$C$9,$A4,$I$7:$I$9)</f>
        <v>0</v>
      </c>
      <c r="F4">
        <f>SUMIF($A$7:$A$9,$A4,$E$7:$E$9)+SUMIF($A$7:$A$9,$A4,$G$7:$G$9)+SUMIF($A$7:$A$9,$A4,$I$7:$I$9)+SUMIF($C$7:$C$9,$A4,$D$7:$D$9)+SUMIF($C$7:$C$9,$A4,$F$7:$F$9)+SUMIF($C$7:$C$9,$A4,$H$7:$H$9)</f>
        <v>0</v>
      </c>
      <c r="G4">
        <f>E4-F4</f>
        <v>0</v>
      </c>
    </row>
    <row r="5" spans="1:12" ht="15.75" thickBot="1"/>
    <row r="6" spans="1:12">
      <c r="A6" s="3" t="s">
        <v>24</v>
      </c>
      <c r="C6" s="3" t="s">
        <v>24</v>
      </c>
      <c r="D6" s="5" t="s">
        <v>25</v>
      </c>
      <c r="E6" s="6"/>
      <c r="F6" s="5" t="s">
        <v>26</v>
      </c>
      <c r="G6" s="6"/>
      <c r="H6" s="5" t="s">
        <v>27</v>
      </c>
      <c r="I6" s="6"/>
      <c r="K6" s="5" t="s">
        <v>46</v>
      </c>
      <c r="L6" s="6"/>
    </row>
    <row r="7" spans="1:12">
      <c r="A7" t="str">
        <f>A2</f>
        <v>Saku Airosmaa</v>
      </c>
      <c r="B7" s="4" t="s">
        <v>20</v>
      </c>
      <c r="C7" t="str">
        <f>A3</f>
        <v>Tommi Salonpää</v>
      </c>
      <c r="D7" s="7"/>
      <c r="E7" s="8"/>
      <c r="F7" s="7"/>
      <c r="G7" s="8"/>
      <c r="H7" s="7"/>
      <c r="I7" s="8"/>
      <c r="K7" s="7"/>
      <c r="L7" s="8"/>
    </row>
    <row r="8" spans="1:12">
      <c r="A8" t="str">
        <f>A2</f>
        <v>Saku Airosmaa</v>
      </c>
      <c r="B8" s="4" t="s">
        <v>20</v>
      </c>
      <c r="C8" t="str">
        <f>A4</f>
        <v>Vesa Lumme</v>
      </c>
      <c r="D8" s="7"/>
      <c r="E8" s="8"/>
      <c r="F8" s="7"/>
      <c r="G8" s="8"/>
      <c r="H8" s="7"/>
      <c r="I8" s="8"/>
      <c r="K8" s="7"/>
      <c r="L8" s="8"/>
    </row>
    <row r="9" spans="1:12" ht="15.75" thickBot="1">
      <c r="A9" t="str">
        <f>A3</f>
        <v>Tommi Salonpää</v>
      </c>
      <c r="B9" s="4" t="s">
        <v>20</v>
      </c>
      <c r="C9" t="str">
        <f>A4</f>
        <v>Vesa Lumme</v>
      </c>
      <c r="D9" s="9"/>
      <c r="E9" s="10"/>
      <c r="F9" s="9"/>
      <c r="G9" s="10"/>
      <c r="H9" s="9"/>
      <c r="I9" s="10"/>
      <c r="K9" s="9"/>
      <c r="L9" s="10"/>
    </row>
    <row r="10" spans="1:12">
      <c r="A10" t="s">
        <v>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Ranking</vt:lpstr>
      <vt:lpstr>Pooli 1</vt:lpstr>
      <vt:lpstr>Pooli 2</vt:lpstr>
      <vt:lpstr>Neluri</vt:lpstr>
      <vt:lpstr>Aikataulusuunnittelu</vt:lpstr>
      <vt:lpstr>Pelaajat</vt:lpstr>
      <vt:lpstr>Poolilomake - 3 Pelaajaa</vt:lpstr>
      <vt:lpstr>Sheet3</vt:lpstr>
    </vt:vector>
  </TitlesOfParts>
  <Company>Market-Visio Oy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 Airosmaa</dc:creator>
  <cp:lastModifiedBy>Saku Airosmaa</cp:lastModifiedBy>
  <dcterms:created xsi:type="dcterms:W3CDTF">2012-05-07T08:28:39Z</dcterms:created>
  <dcterms:modified xsi:type="dcterms:W3CDTF">2012-05-28T11:37:12Z</dcterms:modified>
</cp:coreProperties>
</file>